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212\Desktop\"/>
    </mc:Choice>
  </mc:AlternateContent>
  <xr:revisionPtr revIDLastSave="0" documentId="8_{DBE93F03-02FC-47C8-9210-88E487FFCD18}" xr6:coauthVersionLast="47" xr6:coauthVersionMax="47" xr10:uidLastSave="{00000000-0000-0000-0000-000000000000}"/>
  <workbookProtection workbookAlgorithmName="SHA-512" workbookHashValue="biIaNX/VFWsFL6TxVMoS7WDvKG27bUqMivjssh4ZnxhVGAftSv4oe/fT1SJvwwyjdDKxHNyO6uqTlHHjadtdDg==" workbookSaltValue="j8ig/FBX7yGBl/vhHEbqAA==" workbookSpinCount="100000" lockStructure="1"/>
  <bookViews>
    <workbookView xWindow="-120" yWindow="-120" windowWidth="24240" windowHeight="130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<sst xmlns="http://schemas.openxmlformats.org/spreadsheetml/2006/main" count="241" uniqueCount="120">
  <si>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</si>
  <si>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</si>
  <si>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</si>
  <si>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</si>
  <si>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</si>
  <si>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</si>
  <si>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</si>
  <si>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</si>
  <si>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</si>
  <si>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</si>
  <si>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</si>
  <si>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</si>
  <si>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</si>
  <si>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</si>
  <si>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</si>
  <si>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</si>
  <si>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</si>
  <si>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</si>
  <si>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</si>
  <si>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</si>
  <si>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</si>
  <si>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</si>
  <si>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</si>
  <si>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</si>
  <si>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</si>
  <si>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</si>
  <si>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</si>
  <si>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</si>
  <si>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</si>
  <si>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</si>
  <si>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</si>
  <si>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</si>
  <si>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</si>
  <si>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</si>
  <si>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</si>
  <si>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</si>
  <si>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</si>
  <si>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</si>
  <si>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</si>
  <si>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</si>
  <si>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</si>
  <si>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</si>
  <si>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</si>
  <si>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</si>
  <si>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</si>
  <si>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</si>
  <si>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</si>
  <si>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</si>
  <si>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</si>
  <si>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</si>
  <si>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</si>
  <si>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</si>
  <si>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</si>
  <si>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</si>
  <si>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</si>
  <si>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</si>
  <si>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</si>
  <si>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</si>
  <si>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</si>
  <si>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</si>
  <si>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</si>
  <si>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</si>
  <si>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</si>
  <si>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</si>
  <si>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</si>
  <si>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</si>
  <si>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</si>
  <si>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</si>
  <si>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</si>
  <si>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</si>
  <si>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</si>
  <si>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</si>
  <si>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</si>
  <si>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</si>
  <si>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</si>
  <si>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</si>
  <si>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</si>
  <si>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</si>
  <si>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</si>
  <si>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</si>
  <si>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</si>
  <si>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</si>
  <si>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</si>
  <si>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</si>
  <si>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</si>
  <si>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</si>
  <si>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</si>
  <si>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</si>
  <si>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</si>
  <si>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</si>
  <si>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</si>
  <si>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</si>
  <si>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</si>
  <si>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</si>
  <si>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</si>
  <si>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</si>
  <si>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</si>
  <si>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</si>
  <si>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</si>
  <si>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</si>
  <si>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</si>
  <si>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</si>
  <si>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</si>
  <si>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</si>
  <si>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</si>
  <si>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</si>
  <si>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</si>
  <si>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</si>
  <si>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</si>
  <si>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</si>
  <si>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</si>
  <si>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</si>
  <si>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</si>
  <si>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</si>
  <si>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</si>
  <si>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</si>
  <si>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</si>
  <si>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　収益的収支比率が78.07％と、単年度の収支は赤字であり一般会計からの繰入金（使用料以外の収入）に依存している状況にある。使用料収入は前年度比で約14,000千円減額しており、繰入金額については使用料収入よりも約9,000千円多く繰入をしている状況である。令和5年度は企業会計移行の最終年度で打ち切り決算を行ったことが使用料収入減額の主な要因だと考える。しかしながら、将来の人口減少により料金収入の減少も予測されることから、維持管理の効率化、軽微な修繕業務等については職員自らが行う等、経費の削減に努め経営改善を図る。
　今年度も企業債残高対事業規模比率が0％となっているのは、償還に要する資金を一般会計等において負担しているためである。
　経費回収率は、類似団体との比較値より低い数値となっており、100％を切っている状態となっている。企業会計移行による打ち切り決算により使用料収入が減額したことで、昨年度よりも経費回収率の数値が増加した。今後は、経費を削減し、使用料収入で汚水処理費を賄うことで、経費回収率向上を図る。</t>
    </r>
    <r>
      <rPr>
        <sz val="11"/>
        <color rgb="FFFF0000"/>
        <rFont val="ＭＳ ゴシック"/>
        <family val="3"/>
        <charset val="128"/>
      </rPr>
      <t xml:space="preserve">
</t>
    </r>
    <r>
      <rPr>
        <sz val="11"/>
        <color theme="1"/>
        <rFont val="ＭＳ ゴシック"/>
        <family val="3"/>
        <charset val="128"/>
      </rPr>
      <t>　汚水処理原価については、類似団体等平均値と比較すると安価な数値となっているが、今後管路の更新が発生してくることから、適切な資産管理を行いながら料金改定も視野に入れ経営の健全化を図る。水洗化率は平均値を上回っているが、更なる普及啓発に努め水洗化率向上を図る。</t>
    </r>
    <rPh sb="1" eb="3">
      <t>シュウエキ</t>
    </rPh>
    <rPh sb="3" eb="4">
      <t>テキ</t>
    </rPh>
    <rPh sb="4" eb="6">
      <t>シュウシ</t>
    </rPh>
    <rPh sb="6" eb="8">
      <t>ヒリツ</t>
    </rPh>
    <rPh sb="21" eb="23">
      <t>シュウシ</t>
    </rPh>
    <rPh sb="24" eb="26">
      <t>アカジ</t>
    </rPh>
    <rPh sb="29" eb="31">
      <t>イッパン</t>
    </rPh>
    <rPh sb="31" eb="33">
      <t>カイケイ</t>
    </rPh>
    <rPh sb="36" eb="38">
      <t>クリイレ</t>
    </rPh>
    <rPh sb="38" eb="39">
      <t>キン</t>
    </rPh>
    <rPh sb="40" eb="43">
      <t>シヨウリョウ</t>
    </rPh>
    <rPh sb="43" eb="45">
      <t>イガイ</t>
    </rPh>
    <rPh sb="46" eb="48">
      <t>シュウニュウ</t>
    </rPh>
    <rPh sb="50" eb="52">
      <t>イゾン</t>
    </rPh>
    <rPh sb="56" eb="58">
      <t>ジョウキョウ</t>
    </rPh>
    <rPh sb="62" eb="67">
      <t>シヨウリョウシュウニュウ</t>
    </rPh>
    <rPh sb="68" eb="71">
      <t>ゼンネンド</t>
    </rPh>
    <rPh sb="71" eb="72">
      <t>ヒ</t>
    </rPh>
    <rPh sb="73" eb="74">
      <t>ヤク</t>
    </rPh>
    <rPh sb="82" eb="84">
      <t>ゲンガク</t>
    </rPh>
    <rPh sb="84" eb="85">
      <t>ヨコ</t>
    </rPh>
    <rPh sb="114" eb="115">
      <t>オオ</t>
    </rPh>
    <rPh sb="116" eb="118">
      <t>クリイレ</t>
    </rPh>
    <rPh sb="123" eb="125">
      <t>ジョウキョウ</t>
    </rPh>
    <rPh sb="129" eb="131">
      <t>レイワ</t>
    </rPh>
    <rPh sb="132" eb="134">
      <t>ネンド</t>
    </rPh>
    <rPh sb="135" eb="141">
      <t>キギョウカイケイイコウ</t>
    </rPh>
    <rPh sb="142" eb="146">
      <t>サイシュウネンド</t>
    </rPh>
    <rPh sb="147" eb="148">
      <t>ウ</t>
    </rPh>
    <rPh sb="149" eb="150">
      <t>キ</t>
    </rPh>
    <rPh sb="151" eb="153">
      <t>ケッサン</t>
    </rPh>
    <rPh sb="154" eb="155">
      <t>オコナ</t>
    </rPh>
    <rPh sb="160" eb="165">
      <t>シヨウリョウシュウニュウ</t>
    </rPh>
    <rPh sb="165" eb="167">
      <t>ゲンガク</t>
    </rPh>
    <rPh sb="168" eb="169">
      <t>オモ</t>
    </rPh>
    <rPh sb="170" eb="172">
      <t>ヨウイン</t>
    </rPh>
    <rPh sb="174" eb="175">
      <t>カンガ</t>
    </rPh>
    <rPh sb="186" eb="188">
      <t>カンリ</t>
    </rPh>
    <rPh sb="189" eb="192">
      <t>コウリツカ</t>
    </rPh>
    <rPh sb="193" eb="195">
      <t>ケイビ</t>
    </rPh>
    <rPh sb="196" eb="198">
      <t>シュウゼン</t>
    </rPh>
    <rPh sb="198" eb="201">
      <t>ギョウムトウ</t>
    </rPh>
    <rPh sb="206" eb="208">
      <t>ショクイン</t>
    </rPh>
    <rPh sb="208" eb="209">
      <t>ミズカ</t>
    </rPh>
    <rPh sb="211" eb="212">
      <t>オコナ</t>
    </rPh>
    <rPh sb="213" eb="214">
      <t>トウ</t>
    </rPh>
    <rPh sb="215" eb="217">
      <t>ケイヒ</t>
    </rPh>
    <rPh sb="218" eb="220">
      <t>サクゲン</t>
    </rPh>
    <rPh sb="223" eb="225">
      <t>ケイエイ</t>
    </rPh>
    <rPh sb="225" eb="227">
      <t>カイゼン</t>
    </rPh>
    <rPh sb="228" eb="229">
      <t>ハカ</t>
    </rPh>
    <rPh sb="234" eb="237">
      <t>コンネンド</t>
    </rPh>
    <rPh sb="238" eb="240">
      <t>キギョウ</t>
    </rPh>
    <rPh sb="240" eb="241">
      <t>サイ</t>
    </rPh>
    <rPh sb="241" eb="243">
      <t>ザンダカ</t>
    </rPh>
    <rPh sb="244" eb="246">
      <t>ジギョウ</t>
    </rPh>
    <rPh sb="246" eb="248">
      <t>キボ</t>
    </rPh>
    <rPh sb="248" eb="250">
      <t>ヒリツ</t>
    </rPh>
    <rPh sb="261" eb="263">
      <t>ショウカン</t>
    </rPh>
    <rPh sb="264" eb="265">
      <t>ヨウ</t>
    </rPh>
    <rPh sb="267" eb="269">
      <t>シキン</t>
    </rPh>
    <rPh sb="270" eb="272">
      <t>イッパン</t>
    </rPh>
    <rPh sb="272" eb="275">
      <t>カイケイトウ</t>
    </rPh>
    <rPh sb="279" eb="281">
      <t>フタン</t>
    </rPh>
    <rPh sb="293" eb="295">
      <t>ケイヒ</t>
    </rPh>
    <rPh sb="295" eb="297">
      <t>カイシュウ</t>
    </rPh>
    <rPh sb="297" eb="298">
      <t>リツ</t>
    </rPh>
    <rPh sb="304" eb="306">
      <t>ルイジ</t>
    </rPh>
    <rPh sb="306" eb="308">
      <t>ダンタイ</t>
    </rPh>
    <rPh sb="310" eb="312">
      <t>ヒカク</t>
    </rPh>
    <rPh sb="312" eb="313">
      <t>チ</t>
    </rPh>
    <rPh sb="315" eb="316">
      <t>タカ</t>
    </rPh>
    <rPh sb="317" eb="319">
      <t>スウチ</t>
    </rPh>
    <rPh sb="333" eb="335">
      <t>ジョウタイ</t>
    </rPh>
    <rPh sb="340" eb="341">
      <t>ヒク</t>
    </rPh>
    <rPh sb="353" eb="356">
      <t>シヨウリョウ</t>
    </rPh>
    <rPh sb="356" eb="358">
      <t>シュウニュウ</t>
    </rPh>
    <rPh sb="359" eb="361">
      <t>オスイ</t>
    </rPh>
    <rPh sb="361" eb="363">
      <t>ショリ</t>
    </rPh>
    <rPh sb="363" eb="364">
      <t>ヒ</t>
    </rPh>
    <rPh sb="365" eb="366">
      <t>マカナ</t>
    </rPh>
    <rPh sb="402" eb="405">
      <t>サクネンド</t>
    </rPh>
    <rPh sb="408" eb="413">
      <t>ケイヒカイシュウリツ</t>
    </rPh>
    <rPh sb="414" eb="416">
      <t>スウチ</t>
    </rPh>
    <rPh sb="417" eb="419">
      <t>ゾウカ</t>
    </rPh>
    <rPh sb="422" eb="424">
      <t>コンゴ</t>
    </rPh>
    <rPh sb="426" eb="427">
      <t>リツ</t>
    </rPh>
    <rPh sb="427" eb="429">
      <t>コウジョウ</t>
    </rPh>
    <rPh sb="430" eb="431">
      <t>ハカ</t>
    </rPh>
    <rPh sb="435" eb="437">
      <t>オスイ</t>
    </rPh>
    <rPh sb="437" eb="439">
      <t>ショリ</t>
    </rPh>
    <rPh sb="439" eb="441">
      <t>ゲンカ</t>
    </rPh>
    <rPh sb="447" eb="449">
      <t>ルイジ</t>
    </rPh>
    <rPh sb="452" eb="455">
      <t>ヘイキンチ</t>
    </rPh>
    <rPh sb="456" eb="458">
      <t>ヒカク</t>
    </rPh>
    <rPh sb="461" eb="463">
      <t>アンカ</t>
    </rPh>
    <rPh sb="464" eb="466">
      <t>スウチ</t>
    </rPh>
    <rPh sb="476" eb="478">
      <t>カンロ</t>
    </rPh>
    <rPh sb="479" eb="481">
      <t>コウシン</t>
    </rPh>
    <rPh sb="482" eb="484">
      <t>ハッセイ</t>
    </rPh>
    <rPh sb="493" eb="495">
      <t>テキセツ</t>
    </rPh>
    <rPh sb="496" eb="498">
      <t>シサン</t>
    </rPh>
    <rPh sb="498" eb="500">
      <t>カンリ</t>
    </rPh>
    <rPh sb="501" eb="502">
      <t>オコナ</t>
    </rPh>
    <rPh sb="506" eb="508">
      <t>リョウキン</t>
    </rPh>
    <rPh sb="508" eb="510">
      <t>カイテイ</t>
    </rPh>
    <rPh sb="511" eb="513">
      <t>シヤ</t>
    </rPh>
    <rPh sb="514" eb="515">
      <t>イ</t>
    </rPh>
    <rPh sb="516" eb="518">
      <t>ケイエイ</t>
    </rPh>
    <rPh sb="523" eb="524">
      <t>ハカ</t>
    </rPh>
    <rPh sb="529" eb="532">
      <t>スイセンカ</t>
    </rPh>
    <rPh sb="532" eb="533">
      <t>リツ</t>
    </rPh>
    <rPh sb="538" eb="539">
      <t>タカ</t>
    </rPh>
    <rPh sb="540" eb="542">
      <t>スウチ</t>
    </rPh>
    <rPh sb="550" eb="551">
      <t>サラ</t>
    </rPh>
    <rPh sb="553" eb="555">
      <t>フキュウ</t>
    </rPh>
    <rPh sb="555" eb="559">
      <t>スイセンカリツ</t>
    </rPh>
    <rPh sb="560" eb="563">
      <t>ヘイキンチ</t>
    </rPh>
    <rPh sb="564" eb="566">
      <t>ウワマワ</t>
    </rPh>
    <phoneticPr fontId="4"/>
  </si>
  <si>
    <t>　大衡村の下水道事業は、昭和63年に事業認可を受け施設建設を開始しており、現在の管路延長は約63kmである。最も古い管渠は布設から36年が経過している状況で、管路の標準耐用年数（50年）を考慮し今後、ストックマネジメント計画に基づき全路線の調査を実施する。</t>
    <rPh sb="1" eb="4">
      <t>オオヒラムラ</t>
    </rPh>
    <rPh sb="5" eb="8">
      <t>ゲスイドウ</t>
    </rPh>
    <rPh sb="8" eb="10">
      <t>ジギョウ</t>
    </rPh>
    <rPh sb="12" eb="14">
      <t>ショウワ</t>
    </rPh>
    <rPh sb="16" eb="17">
      <t>ネン</t>
    </rPh>
    <rPh sb="18" eb="20">
      <t>ジギョウ</t>
    </rPh>
    <rPh sb="20" eb="22">
      <t>ニンカ</t>
    </rPh>
    <rPh sb="23" eb="24">
      <t>ウ</t>
    </rPh>
    <rPh sb="25" eb="27">
      <t>シセツ</t>
    </rPh>
    <rPh sb="27" eb="29">
      <t>ケンセツ</t>
    </rPh>
    <rPh sb="30" eb="32">
      <t>カイシ</t>
    </rPh>
    <rPh sb="37" eb="39">
      <t>ゲンザイ</t>
    </rPh>
    <rPh sb="40" eb="42">
      <t>カンロ</t>
    </rPh>
    <rPh sb="42" eb="44">
      <t>エンチョウ</t>
    </rPh>
    <rPh sb="45" eb="46">
      <t>ヤク</t>
    </rPh>
    <rPh sb="54" eb="55">
      <t>モット</t>
    </rPh>
    <rPh sb="56" eb="57">
      <t>フル</t>
    </rPh>
    <rPh sb="58" eb="60">
      <t>カンキョ</t>
    </rPh>
    <rPh sb="61" eb="63">
      <t>フセツ</t>
    </rPh>
    <rPh sb="67" eb="68">
      <t>ネン</t>
    </rPh>
    <rPh sb="69" eb="71">
      <t>ケイカ</t>
    </rPh>
    <rPh sb="75" eb="77">
      <t>ジョウキョウ</t>
    </rPh>
    <rPh sb="79" eb="81">
      <t>カンロ</t>
    </rPh>
    <rPh sb="82" eb="84">
      <t>ヒョウジュン</t>
    </rPh>
    <rPh sb="84" eb="86">
      <t>タイヨウ</t>
    </rPh>
    <rPh sb="86" eb="88">
      <t>ネンスウ</t>
    </rPh>
    <rPh sb="91" eb="92">
      <t>ネン</t>
    </rPh>
    <rPh sb="94" eb="96">
      <t>コウリョ</t>
    </rPh>
    <rPh sb="97" eb="99">
      <t>コンゴ</t>
    </rPh>
    <rPh sb="110" eb="112">
      <t>ケイカク</t>
    </rPh>
    <rPh sb="113" eb="114">
      <t>モト</t>
    </rPh>
    <rPh sb="116" eb="117">
      <t>ゼン</t>
    </rPh>
    <rPh sb="120" eb="122">
      <t>チョウサ</t>
    </rPh>
    <rPh sb="123" eb="125">
      <t>ジッシ</t>
    </rPh>
    <phoneticPr fontId="4"/>
  </si>
  <si>
    <t>　1.経営の健全性・効率性についてで記載したが、打ち切り決算による使用料収入の減額により使用料収入に関係する項目の数値が前年度よりも悪化した。しかし、令和5年度に限ったことであるため令和6年度決算では数値の回復が見込まれる。しかし、使用料収入は、企業の使用料収入が大きく影響するため、必ずしも使用料収入の向上に影響してこない実情がある。また、管渠は布設してから36年経過しており、計画を作成し更新を行う必要があるため、経費の削減を図らなければいけない。
　最後に、社会情勢の変化に的確に対応した事務事業の見直しや経常的経費の縮減などによる経営改革を進め、経営基盤の強化などを積極的に取り組み、より一層の経営健全化を促進する。</t>
    <rPh sb="3" eb="5">
      <t>ケイエイ</t>
    </rPh>
    <rPh sb="6" eb="9">
      <t>ケンゼンセイ</t>
    </rPh>
    <rPh sb="10" eb="13">
      <t>コウリツセイ</t>
    </rPh>
    <rPh sb="18" eb="20">
      <t>キサイ</t>
    </rPh>
    <rPh sb="24" eb="25">
      <t>ウ</t>
    </rPh>
    <rPh sb="26" eb="27">
      <t>キ</t>
    </rPh>
    <rPh sb="28" eb="30">
      <t>ケッサン</t>
    </rPh>
    <rPh sb="33" eb="38">
      <t>シヨウリョウシュウニュウ</t>
    </rPh>
    <rPh sb="39" eb="41">
      <t>ゲンガク</t>
    </rPh>
    <rPh sb="44" eb="49">
      <t>シヨウリョウシュウニュウ</t>
    </rPh>
    <rPh sb="50" eb="52">
      <t>カンケイ</t>
    </rPh>
    <rPh sb="54" eb="56">
      <t>コウモク</t>
    </rPh>
    <rPh sb="57" eb="59">
      <t>スウチ</t>
    </rPh>
    <rPh sb="60" eb="63">
      <t>ゼンネンド</t>
    </rPh>
    <rPh sb="66" eb="68">
      <t>アッカ</t>
    </rPh>
    <rPh sb="75" eb="77">
      <t>レイワ</t>
    </rPh>
    <rPh sb="78" eb="79">
      <t>ネン</t>
    </rPh>
    <rPh sb="79" eb="80">
      <t>ド</t>
    </rPh>
    <rPh sb="81" eb="82">
      <t>カギ</t>
    </rPh>
    <rPh sb="91" eb="93">
      <t>レイワ</t>
    </rPh>
    <rPh sb="94" eb="96">
      <t>ネンド</t>
    </rPh>
    <rPh sb="96" eb="98">
      <t>ケッサン</t>
    </rPh>
    <rPh sb="100" eb="102">
      <t>スウチ</t>
    </rPh>
    <rPh sb="103" eb="105">
      <t>カイフク</t>
    </rPh>
    <rPh sb="106" eb="108">
      <t>ミコ</t>
    </rPh>
    <rPh sb="116" eb="119">
      <t>シヨウリョウ</t>
    </rPh>
    <rPh sb="119" eb="121">
      <t>シュウニュウ</t>
    </rPh>
    <rPh sb="123" eb="125">
      <t>キギョウ</t>
    </rPh>
    <rPh sb="126" eb="128">
      <t>シヨウ</t>
    </rPh>
    <rPh sb="128" eb="129">
      <t>リョウ</t>
    </rPh>
    <rPh sb="129" eb="131">
      <t>シュウニュウ</t>
    </rPh>
    <rPh sb="132" eb="133">
      <t>オオ</t>
    </rPh>
    <rPh sb="135" eb="137">
      <t>エイキョウ</t>
    </rPh>
    <rPh sb="142" eb="143">
      <t>カナラ</t>
    </rPh>
    <rPh sb="146" eb="149">
      <t>シヨウリョウ</t>
    </rPh>
    <rPh sb="149" eb="151">
      <t>シュウニュウ</t>
    </rPh>
    <rPh sb="152" eb="154">
      <t>コウジョウ</t>
    </rPh>
    <rPh sb="155" eb="157">
      <t>エイキョウ</t>
    </rPh>
    <rPh sb="162" eb="164">
      <t>ジツジョウ</t>
    </rPh>
    <rPh sb="171" eb="173">
      <t>カンキョ</t>
    </rPh>
    <rPh sb="174" eb="176">
      <t>フセツ</t>
    </rPh>
    <rPh sb="182" eb="183">
      <t>ネン</t>
    </rPh>
    <rPh sb="183" eb="185">
      <t>ケイカ</t>
    </rPh>
    <rPh sb="190" eb="192">
      <t>ケイカク</t>
    </rPh>
    <rPh sb="196" eb="198">
      <t>コウシン</t>
    </rPh>
    <rPh sb="199" eb="200">
      <t>オコナ</t>
    </rPh>
    <rPh sb="201" eb="203">
      <t>ヒツヨウ</t>
    </rPh>
    <rPh sb="228" eb="230">
      <t>サイゴ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</si>
</sst>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E4-4699-AC84-1A2A9CAF31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95E4-4699-AC84-1A2A9CAF31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5E-4255-AEF8-314AD85453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2F5E-4255-AEF8-314AD85453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93.05</c:v>
                </c:pt>
                <c:pt idx="1">
                  <c:v>93.44</c:v>
                </c:pt>
                <c:pt idx="2">
                  <c:v>93.56</c:v>
                </c:pt>
                <c:pt idx="3">
                  <c:v>94.24</c:v>
                </c:pt>
                <c:pt idx="4">
                  <c:v>94.65</c:v>
                </c:pt>
              </c:numCache>
            </c:numRef>
          </c:val>
          <c:extLst>
            <c:ext xmlns:c16="http://schemas.microsoft.com/office/drawing/2014/chart" uri="{C3380CC4-5D6E-409C-BE32-E72D297353CC}">
              <c16:uniqueId val="{00000000-70B5-4D30-8AC8-29C27AC81D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70B5-4D30-8AC8-29C27AC81D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c:v>
                </c:pt>
                <c:pt idx="1">
                  <c:v>84.45</c:v>
                </c:pt>
                <c:pt idx="2">
                  <c:v>81.540000000000006</c:v>
                </c:pt>
                <c:pt idx="3">
                  <c:v>81.27</c:v>
                </c:pt>
                <c:pt idx="4">
                  <c:v>78.069999999999993</c:v>
                </c:pt>
              </c:numCache>
            </c:numRef>
          </c:val>
          <c:extLst>
            <c:ext xmlns:c16="http://schemas.microsoft.com/office/drawing/2014/chart" uri="{C3380CC4-5D6E-409C-BE32-E72D297353CC}">
              <c16:uniqueId val="{00000000-8D6B-4AAF-9EE0-639A60E066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B-4AAF-9EE0-639A60E066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3-45FB-B4C1-F3808D82AD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3-45FB-B4C1-F3808D82AD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0-4177-BBE7-7A6328418D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0-4177-BBE7-7A6328418D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A-4D4F-9425-B62A270BFC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A-4D4F-9425-B62A270BFC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30-4A5E-8F24-687273F50D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30-4A5E-8F24-687273F50D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7-43F1-A3BF-E7DD89D954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EAD7-43F1-A3BF-E7DD89D954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100.09</c:v>
                </c:pt>
                <c:pt idx="1">
                  <c:v>87.63</c:v>
                </c:pt>
                <c:pt idx="2">
                  <c:v>83.37</c:v>
                </c:pt>
                <c:pt idx="3">
                  <c:v>85.8</c:v>
                </c:pt>
                <c:pt idx="4">
                  <c:v>75.77</c:v>
                </c:pt>
              </c:numCache>
            </c:numRef>
          </c:val>
          <c:extLst>
            <c:ext xmlns:c16="http://schemas.microsoft.com/office/drawing/2014/chart" uri="{C3380CC4-5D6E-409C-BE32-E72D297353CC}">
              <c16:uniqueId val="{00000000-2639-47FF-821D-A82AB128E8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2639-47FF-821D-A82AB128E8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151.82</c:v>
                </c:pt>
                <c:pt idx="1">
                  <c:v>154.16</c:v>
                </c:pt>
                <c:pt idx="2">
                  <c:v>162.41</c:v>
                </c:pt>
                <c:pt idx="3">
                  <c:v>157.47999999999999</c:v>
                </c:pt>
                <c:pt idx="4">
                  <c:v>161.43</c:v>
                </c:pt>
              </c:numCache>
            </c:numRef>
          </c:val>
          <c:extLst>
            <c:ext xmlns:c16="http://schemas.microsoft.com/office/drawing/2014/chart" uri="{C3380CC4-5D6E-409C-BE32-E72D297353CC}">
              <c16:uniqueId val="{00000000-7EB5-4A0A-8C20-7D9A29ABF7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7EB5-4A0A-8C20-7D9A29ABF7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宮城県　大衡村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5569</v>
      </c>
      <c r="AM8" s="45"/>
      <c r="AN8" s="45"/>
      <c r="AO8" s="45"/>
      <c r="AP8" s="45"/>
      <c r="AQ8" s="45"/>
      <c r="AR8" s="45"/>
      <c r="AS8" s="45"/>
      <c r="AT8" s="44">
        <f>データ!T6</f>
        <v>60.32</v>
      </c>
      <c r="AU8" s="44"/>
      <c r="AV8" s="44"/>
      <c r="AW8" s="44"/>
      <c r="AX8" s="44"/>
      <c r="AY8" s="44"/>
      <c r="AZ8" s="44"/>
      <c r="BA8" s="44"/>
      <c r="BB8" s="44">
        <f>データ!U6</f>
        <v>92.32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60.76</v>
      </c>
      <c r="Q10" s="44"/>
      <c r="R10" s="44"/>
      <c r="S10" s="44"/>
      <c r="T10" s="44"/>
      <c r="U10" s="44"/>
      <c r="V10" s="44"/>
      <c r="W10" s="44">
        <f>データ!Q6</f>
        <v>81.760000000000005</v>
      </c>
      <c r="X10" s="44"/>
      <c r="Y10" s="44"/>
      <c r="Z10" s="44"/>
      <c r="AA10" s="44"/>
      <c r="AB10" s="44"/>
      <c r="AC10" s="44"/>
      <c r="AD10" s="45">
        <f>データ!R6</f>
        <v>2251</v>
      </c>
      <c r="AE10" s="45"/>
      <c r="AF10" s="45"/>
      <c r="AG10" s="45"/>
      <c r="AH10" s="45"/>
      <c r="AI10" s="45"/>
      <c r="AJ10" s="45"/>
      <c r="AK10" s="2"/>
      <c r="AL10" s="45">
        <f>データ!V6</f>
        <v>3365</v>
      </c>
      <c r="AM10" s="45"/>
      <c r="AN10" s="45"/>
      <c r="AO10" s="45"/>
      <c r="AP10" s="45"/>
      <c r="AQ10" s="45"/>
      <c r="AR10" s="45"/>
      <c r="AS10" s="45"/>
      <c r="AT10" s="44">
        <f>データ!W6</f>
        <v>6.18</v>
      </c>
      <c r="AU10" s="44"/>
      <c r="AV10" s="44"/>
      <c r="AW10" s="44"/>
      <c r="AX10" s="44"/>
      <c r="AY10" s="44"/>
      <c r="AZ10" s="44"/>
      <c r="BA10" s="44"/>
      <c r="BB10" s="44">
        <f>データ!X6</f>
        <v>544.5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NfLgfn4TbxQrItZH2Loy/JWERX/VUQR56IbSyFCOUTaBBkzXq8WTDF0ZBosImVPOpvc+DV+eYbOpYUML0pb4wA==" saltValue="GiH+3n72553WIkcclV5U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44245</v>
      </c>
      <c r="D6" s="19">
        <f t="shared" si="3"/>
        <v>47</v>
      </c>
      <c r="E6" s="19">
        <f t="shared" si="3"/>
        <v>17</v>
      </c>
      <c r="F6" s="19">
        <f t="shared" si="3"/>
        <v>4</v>
      </c>
      <c r="G6" s="19">
        <f t="shared" si="3"/>
        <v>0</v>
      </c>
      <c r="H6" s="19" t="str">
        <f t="shared" si="3"/>
        <v>宮城県　大衡村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60.76</v>
      </c>
      <c r="Q6" s="20">
        <f t="shared" si="3"/>
        <v>81.760000000000005</v>
      </c>
      <c r="R6" s="20">
        <f t="shared" si="3"/>
        <v>2251</v>
      </c>
      <c r="S6" s="20">
        <f t="shared" si="3"/>
        <v>5569</v>
      </c>
      <c r="T6" s="20">
        <f t="shared" si="3"/>
        <v>60.32</v>
      </c>
      <c r="U6" s="20">
        <f t="shared" si="3"/>
        <v>92.32</v>
      </c>
      <c r="V6" s="20">
        <f t="shared" si="3"/>
        <v>3365</v>
      </c>
      <c r="W6" s="20">
        <f t="shared" si="3"/>
        <v>6.18</v>
      </c>
      <c r="X6" s="20">
        <f t="shared" si="3"/>
        <v>544.5</v>
      </c>
      <c r="Y6" s="21">
        <f>IF(Y7="",NA(),Y7)</f>
        <v>92</v>
      </c>
      <c r="Z6" s="21">
        <f t="shared" ref="Z6:AH6" si="4">IF(Z7="",NA(),Z7)</f>
        <v>84.45</v>
      </c>
      <c r="AA6" s="21">
        <f t="shared" si="4"/>
        <v>81.540000000000006</v>
      </c>
      <c r="AB6" s="21">
        <f t="shared" si="4"/>
        <v>81.27</v>
      </c>
      <c r="AC6" s="21">
        <f t="shared" si="4"/>
        <v>78.069999999999993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1160.22</v>
      </c>
      <c r="BO6" s="21">
        <f t="shared" si="7"/>
        <v>1141.98</v>
      </c>
      <c r="BP6" s="20" t="str">
        <f>IF(BP7="","",IF(BP7="-","【-】","【"&amp;SUBSTITUTE(TEXT(BP7,"#,##0.00"),"-","△")&amp;"】"))</f>
        <v>【1,156.82】</v>
      </c>
      <c r="BQ6" s="21">
        <f>IF(BQ7="",NA(),BQ7)</f>
        <v>100.09</v>
      </c>
      <c r="BR6" s="21">
        <f t="shared" ref="BR6:BZ6" si="8">IF(BR7="",NA(),BR7)</f>
        <v>87.63</v>
      </c>
      <c r="BS6" s="21">
        <f t="shared" si="8"/>
        <v>83.37</v>
      </c>
      <c r="BT6" s="21">
        <f t="shared" si="8"/>
        <v>85.8</v>
      </c>
      <c r="BU6" s="21">
        <f t="shared" si="8"/>
        <v>75.77</v>
      </c>
      <c r="BV6" s="21">
        <f t="shared" si="8"/>
        <v>71.84</v>
      </c>
      <c r="BW6" s="21">
        <f t="shared" si="8"/>
        <v>73.36</v>
      </c>
      <c r="BX6" s="21">
        <f t="shared" si="8"/>
        <v>72.599999999999994</v>
      </c>
      <c r="BY6" s="21">
        <f t="shared" si="8"/>
        <v>81.81</v>
      </c>
      <c r="BZ6" s="21">
        <f t="shared" si="8"/>
        <v>82.27</v>
      </c>
      <c r="CA6" s="20" t="str">
        <f>IF(CA7="","",IF(CA7="-","【-】","【"&amp;SUBSTITUTE(TEXT(CA7,"#,##0.00"),"-","△")&amp;"】"))</f>
        <v>【75.33】</v>
      </c>
      <c r="CB6" s="21">
        <f>IF(CB7="",NA(),CB7)</f>
        <v>151.82</v>
      </c>
      <c r="CC6" s="21">
        <f t="shared" ref="CC6:CK6" si="9">IF(CC7="",NA(),CC7)</f>
        <v>154.16</v>
      </c>
      <c r="CD6" s="21">
        <f t="shared" si="9"/>
        <v>162.41</v>
      </c>
      <c r="CE6" s="21">
        <f t="shared" si="9"/>
        <v>157.47999999999999</v>
      </c>
      <c r="CF6" s="21">
        <f t="shared" si="9"/>
        <v>161.43</v>
      </c>
      <c r="CG6" s="21">
        <f t="shared" si="9"/>
        <v>228.47</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45.3</v>
      </c>
      <c r="CV6" s="21">
        <f t="shared" si="10"/>
        <v>45.6</v>
      </c>
      <c r="CW6" s="20" t="str">
        <f>IF(CW7="","",IF(CW7="-","【-】","【"&amp;SUBSTITUTE(TEXT(CW7,"#,##0.00"),"-","△")&amp;"】"))</f>
        <v>【43.28】</v>
      </c>
      <c r="CX6" s="21">
        <f>IF(CX7="",NA(),CX7)</f>
        <v>93.05</v>
      </c>
      <c r="CY6" s="21">
        <f t="shared" ref="CY6:DG6" si="11">IF(CY7="",NA(),CY7)</f>
        <v>93.44</v>
      </c>
      <c r="CZ6" s="21">
        <f t="shared" si="11"/>
        <v>93.56</v>
      </c>
      <c r="DA6" s="21">
        <f t="shared" si="11"/>
        <v>94.24</v>
      </c>
      <c r="DB6" s="21">
        <f t="shared" si="11"/>
        <v>94.65</v>
      </c>
      <c r="DC6" s="21">
        <f t="shared" si="11"/>
        <v>83.75</v>
      </c>
      <c r="DD6" s="21">
        <f t="shared" si="11"/>
        <v>84.19</v>
      </c>
      <c r="DE6" s="21">
        <f t="shared" si="11"/>
        <v>84.34</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5" s="22" customFormat="1" x14ac:dyDescent="0.15">
      <c r="A7" s="14"/>
      <c r="B7" s="23">
        <v>2023</v>
      </c>
      <c r="C7" s="23">
        <v>44245</v>
      </c>
      <c r="D7" s="23">
        <v>47</v>
      </c>
      <c r="E7" s="23">
        <v>17</v>
      </c>
      <c r="F7" s="23">
        <v>4</v>
      </c>
      <c r="G7" s="23">
        <v>0</v>
      </c>
      <c r="H7" s="23" t="s">
        <v>98</v>
      </c>
      <c r="I7" s="23" t="s">
        <v>99</v>
      </c>
      <c r="J7" s="23" t="s">
        <v>100</v>
      </c>
      <c r="K7" s="23" t="s">
        <v>101</v>
      </c>
      <c r="L7" s="23" t="s">
        <v>102</v>
      </c>
      <c r="M7" s="23" t="s">
        <v>103</v>
      </c>
      <c r="N7" s="24" t="s">
        <v>104</v>
      </c>
      <c r="O7" s="24" t="s">
        <v>105</v>
      </c>
      <c r="P7" s="24">
        <v>60.76</v>
      </c>
      <c r="Q7" s="24">
        <v>81.760000000000005</v>
      </c>
      <c r="R7" s="24">
        <v>2251</v>
      </c>
      <c r="S7" s="24">
        <v>5569</v>
      </c>
      <c r="T7" s="24">
        <v>60.32</v>
      </c>
      <c r="U7" s="24">
        <v>92.32</v>
      </c>
      <c r="V7" s="24">
        <v>3365</v>
      </c>
      <c r="W7" s="24">
        <v>6.18</v>
      </c>
      <c r="X7" s="24">
        <v>544.5</v>
      </c>
      <c r="Y7" s="24">
        <v>92</v>
      </c>
      <c r="Z7" s="24">
        <v>84.45</v>
      </c>
      <c r="AA7" s="24">
        <v>81.540000000000006</v>
      </c>
      <c r="AB7" s="24">
        <v>81.27</v>
      </c>
      <c r="AC7" s="24">
        <v>78.069999999999993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1160.22</v>
      </c>
      <c r="BO7" s="24">
        <v>1141.98</v>
      </c>
      <c r="BP7" s="24">
        <v>1156.82</v>
      </c>
      <c r="BQ7" s="24">
        <v>100.09</v>
      </c>
      <c r="BR7" s="24">
        <v>87.63</v>
      </c>
      <c r="BS7" s="24">
        <v>83.37</v>
      </c>
      <c r="BT7" s="24">
        <v>85.8</v>
      </c>
      <c r="BU7" s="24">
        <v>75.77</v>
      </c>
      <c r="BV7" s="24">
        <v>71.84</v>
      </c>
      <c r="BW7" s="24">
        <v>73.36</v>
      </c>
      <c r="BX7" s="24">
        <v>72.599999999999994</v>
      </c>
      <c r="BY7" s="24">
        <v>81.81</v>
      </c>
      <c r="BZ7" s="24">
        <v>82.27</v>
      </c>
      <c r="CA7" s="24">
        <v>75.33</v>
      </c>
      <c r="CB7" s="24">
        <v>151.82</v>
      </c>
      <c r="CC7" s="24">
        <v>154.16</v>
      </c>
      <c r="CD7" s="24">
        <v>162.41</v>
      </c>
      <c r="CE7" s="24">
        <v>157.47999999999999</v>
      </c>
      <c r="CF7" s="24">
        <v>161.43</v>
      </c>
      <c r="CG7" s="24">
        <v>228.47</v>
      </c>
      <c r="CH7" s="24">
        <v>224.88</v>
      </c>
      <c r="CI7" s="24">
        <v>228.64</v>
      </c>
      <c r="CJ7" s="24">
        <v>193.59</v>
      </c>
      <c r="CK7" s="24">
        <v>194.42</v>
      </c>
      <c r="CL7" s="24">
        <v>215.73</v>
      </c>
      <c r="CM7" s="24" t="s">
        <v>104</v>
      </c>
      <c r="CN7" s="24" t="s">
        <v>104</v>
      </c>
      <c r="CO7" s="24" t="s">
        <v>104</v>
      </c>
      <c r="CP7" s="24" t="s">
        <v>104</v>
      </c>
      <c r="CQ7" s="24" t="s">
        <v>104</v>
      </c>
      <c r="CR7" s="24">
        <v>42.47</v>
      </c>
      <c r="CS7" s="24">
        <v>42.4</v>
      </c>
      <c r="CT7" s="24">
        <v>42.28</v>
      </c>
      <c r="CU7" s="24">
        <v>45.3</v>
      </c>
      <c r="CV7" s="24">
        <v>45.6</v>
      </c>
      <c r="CW7" s="24">
        <v>43.28</v>
      </c>
      <c r="CX7" s="24">
        <v>93.05</v>
      </c>
      <c r="CY7" s="24">
        <v>93.44</v>
      </c>
      <c r="CZ7" s="24">
        <v>93.56</v>
      </c>
      <c r="DA7" s="24">
        <v>94.24</v>
      </c>
      <c r="DB7" s="24">
        <v>94.65</v>
      </c>
      <c r="DC7" s="24">
        <v>83.75</v>
      </c>
      <c r="DD7" s="24">
        <v>84.19</v>
      </c>
      <c r="DE7" s="24">
        <v>84.34</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小澤 拓哉</cp:lastModifiedBy>
  <dcterms:created xsi:type="dcterms:W3CDTF">2025-01-24T07:30:23Z</dcterms:created>
  <dcterms:modified xsi:type="dcterms:W3CDTF">2025-02-17T06:52:00Z</dcterms:modified>
  <cp:category/>
</cp:coreProperties>
</file>